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SAUDE 01-2026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G13" i="1" s="1"/>
  <c r="H14" i="1" s="1"/>
  <c r="I14" i="1" s="1"/>
  <c r="M24" i="1"/>
  <c r="C14" i="1"/>
</calcChain>
</file>

<file path=xl/sharedStrings.xml><?xml version="1.0" encoding="utf-8"?>
<sst xmlns="http://schemas.openxmlformats.org/spreadsheetml/2006/main" count="148" uniqueCount="108">
  <si>
    <t xml:space="preserve">DEMONSTRATIVO DAS RECEITAS E DESPESAS </t>
  </si>
  <si>
    <t>SECRETARIA MUNICIPAL DE SAÚDE</t>
  </si>
  <si>
    <t>1º ADITAMENTO AO TERMO DE CONVÊNIO 014/2024</t>
  </si>
  <si>
    <t xml:space="preserve">BLOCO 1 - IDENTIFICAÇÃO </t>
  </si>
  <si>
    <t xml:space="preserve"> NOME DA  ENTIDADE</t>
  </si>
  <si>
    <t>CNJP</t>
  </si>
  <si>
    <t>PERÍODO DE REALIZAÇÃO</t>
  </si>
  <si>
    <t xml:space="preserve">CRPI - CENTRO DE RECUPERAÇÃO DE PARALISIA INFANTIL E CEREBRAL DO GUARUJÁ </t>
  </si>
  <si>
    <t>48.703.342/0001-02</t>
  </si>
  <si>
    <t>01/01/2026 A 31/01/2026</t>
  </si>
  <si>
    <t>BLOCO 2 - SÍNTESE DA RECEITA E DA DESPESA</t>
  </si>
  <si>
    <t>SALDO INICIAL DE CONTA CORRENTE
(A)</t>
  </si>
  <si>
    <t>DISPONIBILIDADE FINANCEIRO INICIAL
(C) = A + B</t>
  </si>
  <si>
    <t>RECEBIMENTO NO PERÍODO
(D)</t>
  </si>
  <si>
    <t>TOTAL DE DESPESA REALIZADA
(F)</t>
  </si>
  <si>
    <t>DISPONIBILIDADE FINANCEIRO FINAL
(H) = C + D + E - F</t>
  </si>
  <si>
    <t>SALDO FINAL CONTA APLICAÇÃO
(I)</t>
  </si>
  <si>
    <t>SALDO FINAL CONTA CORRENTE
(J) = H - I</t>
  </si>
  <si>
    <t>SALDO INICIAL CONTA APLICAÇÃO
(B)</t>
  </si>
  <si>
    <t>RENDIMENTO APLICAÇÃO FINANCEIRA
(E)</t>
  </si>
  <si>
    <t>DEVOLUÇÃO / DEPÓSITO
(G)</t>
  </si>
  <si>
    <t>BLOCO 3 - PAGAMENTOS EFETUADOS</t>
  </si>
  <si>
    <t>ITEM</t>
  </si>
  <si>
    <t>DOCUMENTO</t>
  </si>
  <si>
    <t>DATA DO PAGAMENTO</t>
  </si>
  <si>
    <t xml:space="preserve">FORNECEDOR / PRESTADOR </t>
  </si>
  <si>
    <t>CATEGORIA OU FINALIDADE DA DESPESA</t>
  </si>
  <si>
    <t>VALOR</t>
  </si>
  <si>
    <t>TIPO</t>
  </si>
  <si>
    <t>NÚMERO</t>
  </si>
  <si>
    <t>DATA EMISSÃO</t>
  </si>
  <si>
    <t>COMPETÊNCIA</t>
  </si>
  <si>
    <t>1</t>
  </si>
  <si>
    <t xml:space="preserve">FATURA/NF </t>
  </si>
  <si>
    <t>ELEKTRO REDES S.A</t>
  </si>
  <si>
    <t xml:space="preserve">UTILIDADE PUBLICA </t>
  </si>
  <si>
    <t>2</t>
  </si>
  <si>
    <t>FATURA</t>
  </si>
  <si>
    <t xml:space="preserve">VIVO - TELEFONICA BRASIL S.A ( INTERNET E TELEFONE ) </t>
  </si>
  <si>
    <t>3</t>
  </si>
  <si>
    <t xml:space="preserve">RESCISÃO </t>
  </si>
  <si>
    <t>*</t>
  </si>
  <si>
    <t xml:space="preserve">MARIA LUIZA DAUN PEREIRA </t>
  </si>
  <si>
    <t xml:space="preserve">RECURSOS HUMANOS </t>
  </si>
  <si>
    <t>4</t>
  </si>
  <si>
    <t xml:space="preserve">FÉRIAS </t>
  </si>
  <si>
    <t>KATIUSCIA GARCIA OLIVEIRA DE LIMA</t>
  </si>
  <si>
    <t>5</t>
  </si>
  <si>
    <t>THAYANI CAROLINE DA SILVA SANTOS</t>
  </si>
  <si>
    <t>6</t>
  </si>
  <si>
    <t>NF</t>
  </si>
  <si>
    <t>CIRURGICA LOGAN MED COM MAT HOSP LTDA</t>
  </si>
  <si>
    <t>MATERIAL USO CONSUMO</t>
  </si>
  <si>
    <t>7</t>
  </si>
  <si>
    <t>RECIBO ADIANT 13º</t>
  </si>
  <si>
    <t xml:space="preserve">ANDREZA SOUZA COSTA DE OLIVEIRA </t>
  </si>
  <si>
    <t>8</t>
  </si>
  <si>
    <t>ORTOLIFE LTDA</t>
  </si>
  <si>
    <t>9</t>
  </si>
  <si>
    <t>GFD</t>
  </si>
  <si>
    <t xml:space="preserve">0126011415107543-7 </t>
  </si>
  <si>
    <t>FGTS</t>
  </si>
  <si>
    <t>10</t>
  </si>
  <si>
    <t>DARF</t>
  </si>
  <si>
    <t>07.16.26013.4505447-1</t>
  </si>
  <si>
    <t xml:space="preserve">INSS E IR S/ FOLHA </t>
  </si>
  <si>
    <t>11</t>
  </si>
  <si>
    <t>07.16.26013.5343942-5</t>
  </si>
  <si>
    <t xml:space="preserve">RET COD 1708 E 5952 S/ NF 2337 MV ORTOPEDIA </t>
  </si>
  <si>
    <t xml:space="preserve">EVANGELINA ALICE GUILHERME VIEIRA </t>
  </si>
  <si>
    <t>RECURSOS HUMANOS</t>
  </si>
  <si>
    <t>12</t>
  </si>
  <si>
    <t xml:space="preserve">BOLETO </t>
  </si>
  <si>
    <t>34833940000033724</t>
  </si>
  <si>
    <t xml:space="preserve">CONTRIBUIÇÃO ASSOCIATIVA - SINDIBENEFICENTE </t>
  </si>
  <si>
    <t>CONTA DE TEL E INTER - VIVO TELEFONICA REF 11/2025</t>
  </si>
  <si>
    <t>13</t>
  </si>
  <si>
    <t>34833940000033723</t>
  </si>
  <si>
    <t>14</t>
  </si>
  <si>
    <t xml:space="preserve">RECIBO VT </t>
  </si>
  <si>
    <t xml:space="preserve">AUTOPASS S.A - EMPRESA CITY </t>
  </si>
  <si>
    <t>15</t>
  </si>
  <si>
    <t xml:space="preserve">NFS - VR </t>
  </si>
  <si>
    <t xml:space="preserve">PLUXEE BENEFICIOS BRASIL S/A - REF VR </t>
  </si>
  <si>
    <t>16</t>
  </si>
  <si>
    <t xml:space="preserve">NFS - VA </t>
  </si>
  <si>
    <t xml:space="preserve">PLUXEE BENEFICIOS BRASIL S/A - REF VA </t>
  </si>
  <si>
    <t>17</t>
  </si>
  <si>
    <t xml:space="preserve">RECIBO FÉRIAS </t>
  </si>
  <si>
    <t>ANDREZA SOUZA DA COSTA DE OLIVEIRA</t>
  </si>
  <si>
    <t>18</t>
  </si>
  <si>
    <t xml:space="preserve">DANIELA ARAUJO DA SILVA </t>
  </si>
  <si>
    <t>19</t>
  </si>
  <si>
    <t xml:space="preserve">NF </t>
  </si>
  <si>
    <t>20</t>
  </si>
  <si>
    <t>RECIBO ADIANT</t>
  </si>
  <si>
    <t>21</t>
  </si>
  <si>
    <t>302/3411</t>
  </si>
  <si>
    <t>NSF GESTAO EMPRESARIAL LTDA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</si>
  <si>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</si>
  <si>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</si>
  <si>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</si>
  <si>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</si>
  <si>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>CONSELHEIRO FISCAL</t>
  </si>
  <si>
    <t xml:space="preserve"> REGINALDO GONÇALVES PACHECO - CPF: 133.714.228-01  </t>
  </si>
  <si>
    <t xml:space="preserve">  RODRIGO LAGE COSTA -                           CPF: 262.910.488-50 </t>
  </si>
  <si>
    <t>CLAUDIA CASTRUCCI -                           CPF: 070.086.128-93</t>
  </si>
  <si>
    <t xml:space="preserve"> SHEILA DE OLIVEIRA AGRIA                      CPF: 104.922.688-78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</si>
</sst>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[Red]&quot;(R$ &quot;#,##0.00\)"/>
    <numFmt numFmtId="166" formatCode="&quot;R$ &quot;#,##0.00"/>
    <numFmt numFmtId="167" formatCode="[$-416]mmmm\-yy;@"/>
    <numFmt numFmtId="168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5"/>
      <name val="Calibri"/>
      <family val="2"/>
      <scheme val="minor"/>
    </font>
    <font>
      <sz val="10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5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13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2" fillId="0" borderId="18" xfId="1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>
      <alignment horizontal="center" vertical="center" wrapText="1"/>
    </xf>
    <xf numFmtId="44" fontId="2" fillId="0" borderId="28" xfId="1" applyFont="1" applyBorder="1" applyAlignment="1" applyProtection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4" borderId="42" xfId="0" applyFont="1" applyFill="1" applyBorder="1" applyAlignment="1">
      <alignment horizontal="center" vertical="center" wrapText="1"/>
    </xf>
    <xf numFmtId="49" fontId="6" fillId="5" borderId="50" xfId="0" applyNumberFormat="1" applyFont="1" applyFill="1" applyBorder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 vertical="center" wrapText="1"/>
    </xf>
    <xf numFmtId="1" fontId="13" fillId="2" borderId="18" xfId="0" applyNumberFormat="1" applyFont="1" applyFill="1" applyBorder="1" applyAlignment="1">
      <alignment horizontal="center" vertical="center" wrapText="1"/>
    </xf>
    <xf numFmtId="14" fontId="13" fillId="2" borderId="18" xfId="0" applyNumberFormat="1" applyFont="1" applyFill="1" applyBorder="1" applyAlignment="1">
      <alignment horizontal="center" vertical="center" wrapText="1"/>
    </xf>
    <xf numFmtId="167" fontId="13" fillId="2" borderId="18" xfId="0" applyNumberFormat="1" applyFont="1" applyFill="1" applyBorder="1" applyAlignment="1">
      <alignment horizontal="center" vertical="center" wrapText="1"/>
    </xf>
    <xf numFmtId="44" fontId="13" fillId="2" borderId="18" xfId="1" applyFont="1" applyFill="1" applyBorder="1" applyAlignment="1">
      <alignment horizontal="center" vertical="center" wrapText="1"/>
    </xf>
    <xf numFmtId="49" fontId="6" fillId="5" borderId="51" xfId="0" applyNumberFormat="1" applyFont="1" applyFill="1" applyBorder="1" applyAlignment="1">
      <alignment horizontal="center" vertical="center" wrapText="1"/>
    </xf>
    <xf numFmtId="49" fontId="13" fillId="2" borderId="52" xfId="0" applyNumberFormat="1" applyFont="1" applyFill="1" applyBorder="1" applyAlignment="1">
      <alignment horizontal="center" vertical="center" wrapText="1"/>
    </xf>
    <xf numFmtId="1" fontId="13" fillId="2" borderId="53" xfId="0" applyNumberFormat="1" applyFont="1" applyFill="1" applyBorder="1" applyAlignment="1">
      <alignment horizontal="center" vertical="center" wrapText="1"/>
    </xf>
    <xf numFmtId="14" fontId="13" fillId="2" borderId="53" xfId="0" applyNumberFormat="1" applyFont="1" applyFill="1" applyBorder="1" applyAlignment="1">
      <alignment horizontal="center" vertical="center" wrapText="1"/>
    </xf>
    <xf numFmtId="167" fontId="13" fillId="2" borderId="53" xfId="0" applyNumberFormat="1" applyFont="1" applyFill="1" applyBorder="1" applyAlignment="1">
      <alignment horizontal="center" vertical="center" wrapText="1"/>
    </xf>
    <xf numFmtId="44" fontId="13" fillId="2" borderId="53" xfId="1" applyFont="1" applyFill="1" applyBorder="1" applyAlignment="1">
      <alignment horizontal="center" vertical="center" wrapText="1"/>
    </xf>
    <xf numFmtId="49" fontId="13" fillId="2" borderId="22" xfId="0" applyNumberFormat="1" applyFont="1" applyFill="1" applyBorder="1" applyAlignment="1">
      <alignment horizontal="center" vertical="center" wrapText="1"/>
    </xf>
    <xf numFmtId="1" fontId="13" fillId="2" borderId="24" xfId="0" applyNumberFormat="1" applyFont="1" applyFill="1" applyBorder="1" applyAlignment="1">
      <alignment horizontal="center" vertical="center" wrapText="1"/>
    </xf>
    <xf numFmtId="14" fontId="13" fillId="2" borderId="24" xfId="0" applyNumberFormat="1" applyFont="1" applyFill="1" applyBorder="1" applyAlignment="1">
      <alignment horizontal="center" vertical="center" wrapText="1"/>
    </xf>
    <xf numFmtId="167" fontId="13" fillId="2" borderId="24" xfId="0" applyNumberFormat="1" applyFont="1" applyFill="1" applyBorder="1" applyAlignment="1">
      <alignment horizontal="center" vertical="center" wrapText="1"/>
    </xf>
    <xf numFmtId="44" fontId="13" fillId="2" borderId="24" xfId="1" applyFont="1" applyFill="1" applyBorder="1" applyAlignment="1">
      <alignment horizontal="center" vertical="center" wrapText="1"/>
    </xf>
    <xf numFmtId="49" fontId="14" fillId="6" borderId="54" xfId="0" applyNumberFormat="1" applyFont="1" applyFill="1" applyBorder="1" applyAlignment="1">
      <alignment horizontal="center" vertical="center" wrapText="1"/>
    </xf>
    <xf numFmtId="1" fontId="14" fillId="6" borderId="55" xfId="0" applyNumberFormat="1" applyFont="1" applyFill="1" applyBorder="1" applyAlignment="1">
      <alignment horizontal="center" vertical="center" wrapText="1"/>
    </xf>
    <xf numFmtId="14" fontId="14" fillId="6" borderId="55" xfId="0" applyNumberFormat="1" applyFont="1" applyFill="1" applyBorder="1" applyAlignment="1">
      <alignment horizontal="center" vertical="center" wrapText="1"/>
    </xf>
    <xf numFmtId="167" fontId="14" fillId="6" borderId="55" xfId="0" applyNumberFormat="1" applyFont="1" applyFill="1" applyBorder="1" applyAlignment="1">
      <alignment horizontal="center" vertical="center" wrapText="1"/>
    </xf>
    <xf numFmtId="44" fontId="14" fillId="6" borderId="56" xfId="1" applyFont="1" applyFill="1" applyBorder="1" applyAlignment="1">
      <alignment horizontal="center" vertical="center" wrapText="1"/>
    </xf>
    <xf numFmtId="49" fontId="14" fillId="6" borderId="57" xfId="0" applyNumberFormat="1" applyFont="1" applyFill="1" applyBorder="1" applyAlignment="1">
      <alignment horizontal="center" vertical="center" wrapText="1"/>
    </xf>
    <xf numFmtId="1" fontId="14" fillId="6" borderId="58" xfId="0" applyNumberFormat="1" applyFont="1" applyFill="1" applyBorder="1" applyAlignment="1">
      <alignment horizontal="center" vertical="center" wrapText="1"/>
    </xf>
    <xf numFmtId="14" fontId="14" fillId="6" borderId="58" xfId="0" applyNumberFormat="1" applyFont="1" applyFill="1" applyBorder="1" applyAlignment="1">
      <alignment horizontal="center" vertical="center" wrapText="1"/>
    </xf>
    <xf numFmtId="167" fontId="14" fillId="6" borderId="58" xfId="0" applyNumberFormat="1" applyFont="1" applyFill="1" applyBorder="1" applyAlignment="1">
      <alignment horizontal="center" vertical="center" wrapText="1"/>
    </xf>
    <xf numFmtId="44" fontId="14" fillId="6" borderId="59" xfId="1" applyFont="1" applyFill="1" applyBorder="1" applyAlignment="1">
      <alignment horizontal="center" vertical="center" wrapText="1"/>
    </xf>
    <xf numFmtId="44" fontId="14" fillId="6" borderId="60" xfId="0" applyNumberFormat="1" applyFont="1" applyFill="1" applyBorder="1" applyAlignment="1">
      <alignment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4" fontId="13" fillId="2" borderId="15" xfId="0" applyNumberFormat="1" applyFont="1" applyFill="1" applyBorder="1" applyAlignment="1">
      <alignment horizontal="center" vertical="center" wrapText="1"/>
    </xf>
    <xf numFmtId="167" fontId="13" fillId="2" borderId="15" xfId="0" applyNumberFormat="1" applyFont="1" applyFill="1" applyBorder="1" applyAlignment="1">
      <alignment horizontal="center" vertical="center" wrapText="1"/>
    </xf>
    <xf numFmtId="44" fontId="13" fillId="2" borderId="61" xfId="1" applyFont="1" applyFill="1" applyBorder="1" applyAlignment="1">
      <alignment horizontal="center" vertical="center" wrapText="1"/>
    </xf>
    <xf numFmtId="44" fontId="13" fillId="2" borderId="62" xfId="1" applyFont="1" applyFill="1" applyBorder="1" applyAlignment="1">
      <alignment horizontal="center" vertical="center" wrapText="1"/>
    </xf>
    <xf numFmtId="49" fontId="13" fillId="0" borderId="63" xfId="0" applyNumberFormat="1" applyFont="1" applyBorder="1" applyAlignment="1">
      <alignment horizontal="center" vertical="center" wrapText="1"/>
    </xf>
    <xf numFmtId="1" fontId="15" fillId="0" borderId="64" xfId="0" applyNumberFormat="1" applyFont="1" applyBorder="1" applyAlignment="1">
      <alignment horizontal="center" vertical="center" wrapText="1"/>
    </xf>
    <xf numFmtId="14" fontId="13" fillId="0" borderId="64" xfId="0" applyNumberFormat="1" applyFont="1" applyBorder="1" applyAlignment="1">
      <alignment horizontal="center" vertical="center" wrapText="1"/>
    </xf>
    <xf numFmtId="167" fontId="13" fillId="2" borderId="64" xfId="0" applyNumberFormat="1" applyFont="1" applyFill="1" applyBorder="1" applyAlignment="1">
      <alignment horizontal="center" vertical="center" wrapText="1"/>
    </xf>
    <xf numFmtId="44" fontId="13" fillId="0" borderId="66" xfId="1" applyFont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3" fillId="0" borderId="67" xfId="0" applyNumberFormat="1" applyFont="1" applyBorder="1" applyAlignment="1">
      <alignment horizontal="center" vertical="center" wrapText="1"/>
    </xf>
    <xf numFmtId="1" fontId="15" fillId="0" borderId="68" xfId="0" applyNumberFormat="1" applyFont="1" applyBorder="1" applyAlignment="1">
      <alignment horizontal="center" vertical="center" wrapText="1"/>
    </xf>
    <xf numFmtId="14" fontId="13" fillId="0" borderId="69" xfId="0" applyNumberFormat="1" applyFont="1" applyBorder="1" applyAlignment="1">
      <alignment horizontal="center" vertical="center" wrapText="1"/>
    </xf>
    <xf numFmtId="167" fontId="13" fillId="0" borderId="53" xfId="0" applyNumberFormat="1" applyFont="1" applyBorder="1" applyAlignment="1">
      <alignment horizontal="center" vertical="center" wrapText="1"/>
    </xf>
    <xf numFmtId="14" fontId="13" fillId="0" borderId="53" xfId="0" applyNumberFormat="1" applyFont="1" applyBorder="1" applyAlignment="1">
      <alignment horizontal="center" vertical="center" wrapText="1"/>
    </xf>
    <xf numFmtId="44" fontId="13" fillId="0" borderId="72" xfId="1" applyFont="1" applyBorder="1" applyAlignment="1">
      <alignment horizontal="center" vertical="center" wrapText="1"/>
    </xf>
    <xf numFmtId="49" fontId="13" fillId="2" borderId="71" xfId="0" applyNumberFormat="1" applyFont="1" applyFill="1" applyBorder="1" applyAlignment="1">
      <alignment horizontal="center" vertical="center" wrapText="1"/>
    </xf>
    <xf numFmtId="49" fontId="13" fillId="0" borderId="68" xfId="0" applyNumberFormat="1" applyFont="1" applyBorder="1" applyAlignment="1">
      <alignment horizontal="center" vertical="center" wrapText="1"/>
    </xf>
    <xf numFmtId="14" fontId="13" fillId="0" borderId="68" xfId="0" applyNumberFormat="1" applyFont="1" applyBorder="1" applyAlignment="1">
      <alignment horizontal="center" vertical="center" wrapText="1"/>
    </xf>
    <xf numFmtId="167" fontId="13" fillId="0" borderId="68" xfId="0" applyNumberFormat="1" applyFont="1" applyBorder="1" applyAlignment="1">
      <alignment horizontal="center" vertical="center" wrapText="1"/>
    </xf>
    <xf numFmtId="44" fontId="13" fillId="0" borderId="62" xfId="1" applyFont="1" applyBorder="1" applyAlignment="1">
      <alignment vertical="center" wrapText="1"/>
    </xf>
    <xf numFmtId="49" fontId="13" fillId="0" borderId="73" xfId="0" applyNumberFormat="1" applyFont="1" applyBorder="1" applyAlignment="1">
      <alignment horizontal="center" vertical="center" wrapText="1"/>
    </xf>
    <xf numFmtId="14" fontId="13" fillId="0" borderId="73" xfId="0" applyNumberFormat="1" applyFont="1" applyBorder="1" applyAlignment="1">
      <alignment horizontal="center" vertical="center" wrapText="1"/>
    </xf>
    <xf numFmtId="44" fontId="13" fillId="0" borderId="62" xfId="1" applyFont="1" applyBorder="1" applyAlignment="1">
      <alignment horizontal="center" vertical="center" wrapText="1"/>
    </xf>
    <xf numFmtId="49" fontId="15" fillId="0" borderId="67" xfId="0" applyNumberFormat="1" applyFont="1" applyBorder="1" applyAlignment="1">
      <alignment horizontal="center" vertical="center" wrapText="1"/>
    </xf>
    <xf numFmtId="1" fontId="15" fillId="0" borderId="73" xfId="0" applyNumberFormat="1" applyFont="1" applyBorder="1" applyAlignment="1">
      <alignment horizontal="center" vertical="top" wrapText="1"/>
    </xf>
    <xf numFmtId="1" fontId="13" fillId="0" borderId="73" xfId="0" applyNumberFormat="1" applyFont="1" applyBorder="1" applyAlignment="1">
      <alignment horizontal="center" vertical="center" wrapText="1"/>
    </xf>
    <xf numFmtId="44" fontId="13" fillId="0" borderId="76" xfId="1" applyFont="1" applyBorder="1" applyAlignment="1">
      <alignment horizontal="center" vertical="center" wrapText="1"/>
    </xf>
    <xf numFmtId="1" fontId="13" fillId="0" borderId="68" xfId="0" applyNumberFormat="1" applyFont="1" applyBorder="1" applyAlignment="1">
      <alignment horizontal="center" vertical="center" wrapText="1"/>
    </xf>
    <xf numFmtId="1" fontId="15" fillId="0" borderId="73" xfId="0" applyNumberFormat="1" applyFont="1" applyBorder="1" applyAlignment="1">
      <alignment horizontal="center" vertical="center" wrapText="1"/>
    </xf>
    <xf numFmtId="49" fontId="6" fillId="5" borderId="77" xfId="0" applyNumberFormat="1" applyFont="1" applyFill="1" applyBorder="1" applyAlignment="1">
      <alignment horizontal="center" vertical="center" wrapText="1"/>
    </xf>
    <xf numFmtId="49" fontId="15" fillId="0" borderId="46" xfId="0" applyNumberFormat="1" applyFont="1" applyBorder="1" applyAlignment="1">
      <alignment horizontal="center" vertical="center" wrapText="1"/>
    </xf>
    <xf numFmtId="49" fontId="15" fillId="0" borderId="42" xfId="0" applyNumberFormat="1" applyFont="1" applyBorder="1" applyAlignment="1">
      <alignment horizontal="center" vertical="center" wrapText="1"/>
    </xf>
    <xf numFmtId="14" fontId="13" fillId="0" borderId="42" xfId="0" applyNumberFormat="1" applyFont="1" applyBorder="1" applyAlignment="1">
      <alignment horizontal="center" vertical="center" wrapText="1"/>
    </xf>
    <xf numFmtId="167" fontId="13" fillId="0" borderId="58" xfId="0" applyNumberFormat="1" applyFont="1" applyBorder="1" applyAlignment="1">
      <alignment horizontal="center" vertical="center" wrapText="1"/>
    </xf>
    <xf numFmtId="44" fontId="13" fillId="0" borderId="59" xfId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44" fontId="6" fillId="4" borderId="29" xfId="1" applyFont="1" applyFill="1" applyBorder="1" applyAlignment="1" applyProtection="1">
      <alignment horizontal="center" vertical="center" wrapText="1"/>
    </xf>
    <xf numFmtId="49" fontId="18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0" fontId="10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4" fontId="2" fillId="0" borderId="17" xfId="1" applyFont="1" applyFill="1" applyBorder="1" applyAlignment="1" applyProtection="1">
      <alignment horizontal="center" vertical="center" wrapText="1"/>
      <protection locked="0"/>
    </xf>
    <xf numFmtId="44" fontId="2" fillId="0" borderId="5" xfId="1" applyFont="1" applyFill="1" applyBorder="1" applyAlignment="1" applyProtection="1">
      <alignment horizontal="center" vertical="center" wrapText="1"/>
      <protection locked="0"/>
    </xf>
    <xf numFmtId="44" fontId="2" fillId="0" borderId="6" xfId="1" applyFont="1" applyBorder="1" applyAlignment="1" applyProtection="1">
      <alignment horizontal="center" vertical="center" wrapText="1"/>
    </xf>
    <xf numFmtId="44" fontId="2" fillId="0" borderId="8" xfId="1" applyFont="1" applyBorder="1" applyAlignment="1" applyProtection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44" fontId="2" fillId="2" borderId="4" xfId="1" applyFont="1" applyFill="1" applyBorder="1" applyAlignment="1" applyProtection="1">
      <alignment horizontal="center" vertical="center" wrapText="1"/>
    </xf>
    <xf numFmtId="44" fontId="2" fillId="2" borderId="81" xfId="1" applyFont="1" applyFill="1" applyBorder="1" applyAlignment="1" applyProtection="1">
      <alignment horizontal="center" vertical="center" wrapText="1"/>
    </xf>
    <xf numFmtId="44" fontId="2" fillId="2" borderId="27" xfId="1" applyFont="1" applyFill="1" applyBorder="1" applyAlignment="1" applyProtection="1">
      <alignment horizontal="center" vertical="center" wrapText="1"/>
    </xf>
    <xf numFmtId="44" fontId="2" fillId="2" borderId="26" xfId="1" applyFont="1" applyFill="1" applyBorder="1" applyAlignment="1" applyProtection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49" fontId="13" fillId="2" borderId="24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4" xfId="1" applyFont="1" applyBorder="1" applyAlignment="1" applyProtection="1">
      <alignment horizontal="center" vertical="center" wrapText="1"/>
    </xf>
    <xf numFmtId="44" fontId="2" fillId="0" borderId="81" xfId="1" applyFont="1" applyBorder="1" applyAlignment="1" applyProtection="1">
      <alignment horizontal="center" vertical="center" wrapText="1"/>
    </xf>
    <xf numFmtId="44" fontId="2" fillId="0" borderId="27" xfId="1" applyFont="1" applyBorder="1" applyAlignment="1" applyProtection="1">
      <alignment horizontal="center" vertical="center" wrapText="1"/>
    </xf>
    <xf numFmtId="44" fontId="2" fillId="0" borderId="26" xfId="1" applyFont="1" applyBorder="1" applyAlignment="1" applyProtection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horizontal="center" vertical="center" wrapText="1"/>
    </xf>
    <xf numFmtId="164" fontId="2" fillId="0" borderId="27" xfId="1" applyNumberFormat="1" applyFont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center" vertical="center" wrapText="1"/>
    </xf>
    <xf numFmtId="44" fontId="2" fillId="0" borderId="25" xfId="1" applyFont="1" applyFill="1" applyBorder="1" applyAlignment="1" applyProtection="1">
      <alignment horizontal="center" vertical="center" wrapText="1"/>
      <protection locked="0"/>
    </xf>
    <xf numFmtId="44" fontId="2" fillId="0" borderId="26" xfId="1" applyFont="1" applyFill="1" applyBorder="1" applyAlignment="1" applyProtection="1">
      <alignment horizontal="center" vertical="center" wrapText="1"/>
      <protection locked="0"/>
    </xf>
    <xf numFmtId="44" fontId="2" fillId="2" borderId="27" xfId="1" applyFont="1" applyFill="1" applyBorder="1" applyAlignment="1">
      <alignment horizontal="center" vertical="center" wrapText="1"/>
    </xf>
    <xf numFmtId="44" fontId="2" fillId="2" borderId="26" xfId="1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44" fontId="2" fillId="0" borderId="19" xfId="1" applyFont="1" applyBorder="1" applyAlignment="1" applyProtection="1">
      <alignment horizontal="center" vertical="center" wrapText="1"/>
    </xf>
    <xf numFmtId="44" fontId="2" fillId="0" borderId="28" xfId="1" applyFont="1" applyBorder="1" applyAlignment="1" applyProtection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3" xfId="0" applyFont="1" applyFill="1" applyBorder="1" applyAlignment="1">
      <alignment horizontal="center" vertical="center" wrapText="1"/>
    </xf>
    <xf numFmtId="49" fontId="13" fillId="2" borderId="53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55" xfId="0" applyFont="1" applyFill="1" applyBorder="1" applyAlignment="1">
      <alignment horizontal="center" vertical="center" wrapText="1"/>
    </xf>
    <xf numFmtId="49" fontId="14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58" xfId="0" applyFont="1" applyFill="1" applyBorder="1" applyAlignment="1">
      <alignment horizontal="center" vertical="center" wrapText="1"/>
    </xf>
    <xf numFmtId="49" fontId="14" fillId="6" borderId="5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6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49" fontId="13" fillId="0" borderId="69" xfId="0" applyNumberFormat="1" applyFont="1" applyBorder="1" applyAlignment="1" applyProtection="1">
      <alignment horizontal="center" vertical="center" wrapText="1"/>
      <protection locked="0"/>
    </xf>
    <xf numFmtId="49" fontId="13" fillId="0" borderId="71" xfId="0" applyNumberFormat="1" applyFont="1" applyBorder="1" applyAlignment="1" applyProtection="1">
      <alignment horizontal="center" vertical="center" wrapText="1"/>
      <protection locked="0"/>
    </xf>
    <xf numFmtId="0" fontId="13" fillId="0" borderId="69" xfId="0" applyFont="1" applyBorder="1" applyAlignment="1">
      <alignment horizontal="center" vertical="center" wrapText="1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0" fontId="13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49" fontId="13" fillId="0" borderId="44" xfId="0" applyNumberFormat="1" applyFont="1" applyBorder="1" applyAlignment="1" applyProtection="1">
      <alignment horizontal="center" vertical="center" wrapText="1"/>
      <protection locked="0"/>
    </xf>
    <xf numFmtId="49" fontId="13" fillId="0" borderId="46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 wrapText="1"/>
    </xf>
    <xf numFmtId="168" fontId="6" fillId="0" borderId="0" xfId="0" applyNumberFormat="1" applyFont="1" applyBorder="1" applyAlignment="1">
      <alignment horizontal="center" vertical="center" wrapText="1"/>
    </xf>
    <xf numFmtId="49" fontId="6" fillId="4" borderId="25" xfId="0" applyNumberFormat="1" applyFont="1" applyFill="1" applyBorder="1" applyAlignment="1">
      <alignment horizontal="center" vertical="center" wrapText="1"/>
    </xf>
    <xf numFmtId="49" fontId="6" fillId="4" borderId="29" xfId="0" applyNumberFormat="1" applyFont="1" applyFill="1" applyBorder="1" applyAlignment="1">
      <alignment horizontal="center" vertical="center" wrapText="1"/>
    </xf>
    <xf numFmtId="49" fontId="6" fillId="7" borderId="78" xfId="0" applyNumberFormat="1" applyFont="1" applyFill="1" applyBorder="1" applyAlignment="1">
      <alignment horizontal="left" vertical="center" wrapText="1"/>
    </xf>
    <xf numFmtId="49" fontId="6" fillId="7" borderId="79" xfId="0" applyNumberFormat="1" applyFont="1" applyFill="1" applyBorder="1" applyAlignment="1">
      <alignment horizontal="left" vertical="center" wrapText="1"/>
    </xf>
    <xf numFmtId="49" fontId="6" fillId="7" borderId="52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78827</xdr:colOff>
      <xdr:row>0</xdr:row>
      <xdr:rowOff>151086</xdr:rowOff>
    </xdr:from>
    <xdr:ext cx="1071643" cy="790208"/>
    <xdr:pic>
      <xdr:nvPicPr>
        <xdr:cNvPr id="4" name="image1.jpg" descr="C:\Users\marco.conceicao\Downloads\logo_PMG.jpg">
          <a:extLst>
            <a:ext uri="{FF2B5EF4-FFF2-40B4-BE49-F238E27FC236}">
              <a16:creationId xmlns:a16="http://schemas.microsoft.com/office/drawing/2014/main" id="{C53900B1-7671-421C-A785-576795F4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27" y="151086"/>
          <a:ext cx="1071643" cy="7902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/>
  </sheetViews>
  <sheetFormatPr defaultColWidth="8" defaultRowHeight="5.25" customHeight="1" x14ac:dyDescent="0.25"/>
  <cols>
    <col min="1" max="1" width="11.7109375" style="1" customWidth="1"/>
    <col min="2" max="3" width="15.5703125" style="1" customWidth="1"/>
    <col min="4" max="4" width="11.140625" style="1" customWidth="1"/>
    <col min="5" max="6" width="11.7109375" style="1" customWidth="1"/>
    <col min="7" max="8" width="22.5703125" style="1" customWidth="1"/>
    <col min="9" max="11" width="11.7109375" style="1" customWidth="1"/>
    <col min="12" max="12" width="14.7109375" style="1" customWidth="1"/>
    <col min="13" max="13" width="10.42578125" style="2" customWidth="1"/>
    <col min="14" max="16384" width="8" style="1"/>
  </cols>
  <sheetData>
    <row r="1" spans="1:13" ht="15" customHeight="1" x14ac:dyDescent="0.25"/>
    <row r="2" spans="1:13" ht="25.15" customHeight="1" x14ac:dyDescent="0.25">
      <c r="A2" s="3"/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3" ht="15" customHeight="1" x14ac:dyDescent="0.25">
      <c r="A3" s="3"/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3" ht="15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5" customHeight="1" x14ac:dyDescent="0.25">
      <c r="B5" s="111" t="s">
        <v>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3" ht="4.9000000000000004" customHeight="1" thickBot="1" x14ac:dyDescent="0.3">
      <c r="A6" s="5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3" ht="15" customHeight="1" thickBot="1" x14ac:dyDescent="0.3">
      <c r="A7" s="113" t="s">
        <v>3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5"/>
    </row>
    <row r="8" spans="1:13" s="7" customFormat="1" ht="10.15" customHeight="1" x14ac:dyDescent="0.25">
      <c r="A8" s="103" t="s">
        <v>4</v>
      </c>
      <c r="B8" s="104"/>
      <c r="C8" s="104"/>
      <c r="D8" s="104"/>
      <c r="E8" s="104"/>
      <c r="F8" s="104"/>
      <c r="G8" s="105"/>
      <c r="H8" s="103" t="s">
        <v>5</v>
      </c>
      <c r="I8" s="105"/>
      <c r="J8" s="106" t="s">
        <v>6</v>
      </c>
      <c r="K8" s="107"/>
      <c r="L8" s="108"/>
      <c r="M8" s="6"/>
    </row>
    <row r="9" spans="1:13" ht="15" customHeight="1" x14ac:dyDescent="0.25">
      <c r="A9" s="116" t="s">
        <v>7</v>
      </c>
      <c r="B9" s="117"/>
      <c r="C9" s="117"/>
      <c r="D9" s="117"/>
      <c r="E9" s="117"/>
      <c r="F9" s="117"/>
      <c r="G9" s="118"/>
      <c r="H9" s="116" t="s">
        <v>8</v>
      </c>
      <c r="I9" s="118"/>
      <c r="J9" s="116" t="s">
        <v>9</v>
      </c>
      <c r="K9" s="117"/>
      <c r="L9" s="118"/>
    </row>
    <row r="10" spans="1:13" ht="4.9000000000000004" customHeight="1" thickBot="1" x14ac:dyDescent="0.3">
      <c r="A10" s="8"/>
      <c r="B10" s="8"/>
      <c r="C10" s="8"/>
      <c r="D10" s="8"/>
      <c r="E10" s="8"/>
      <c r="F10" s="8"/>
      <c r="G10" s="8"/>
      <c r="H10" s="8"/>
      <c r="I10" s="9"/>
      <c r="J10" s="9"/>
      <c r="K10" s="9"/>
      <c r="L10" s="9"/>
    </row>
    <row r="11" spans="1:13" ht="15" customHeight="1" thickBot="1" x14ac:dyDescent="0.3">
      <c r="A11" s="119" t="s">
        <v>10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1"/>
    </row>
    <row r="12" spans="1:13" s="12" customFormat="1" ht="19.899999999999999" customHeight="1" x14ac:dyDescent="0.25">
      <c r="A12" s="122" t="s">
        <v>11</v>
      </c>
      <c r="B12" s="123"/>
      <c r="C12" s="124" t="s">
        <v>12</v>
      </c>
      <c r="D12" s="125"/>
      <c r="E12" s="128" t="s">
        <v>13</v>
      </c>
      <c r="F12" s="123"/>
      <c r="G12" s="10" t="s">
        <v>14</v>
      </c>
      <c r="H12" s="129" t="s">
        <v>15</v>
      </c>
      <c r="I12" s="128" t="s">
        <v>16</v>
      </c>
      <c r="J12" s="123"/>
      <c r="K12" s="128" t="s">
        <v>17</v>
      </c>
      <c r="L12" s="133"/>
      <c r="M12" s="11"/>
    </row>
    <row r="13" spans="1:13" ht="15" customHeight="1" x14ac:dyDescent="0.25">
      <c r="A13" s="135">
        <v>0</v>
      </c>
      <c r="B13" s="136"/>
      <c r="C13" s="126"/>
      <c r="D13" s="127"/>
      <c r="E13" s="137">
        <v>20</v>
      </c>
      <c r="F13" s="138"/>
      <c r="G13" s="13">
        <f>L41</f>
        <v>72163.86</v>
      </c>
      <c r="H13" s="130"/>
      <c r="I13" s="131"/>
      <c r="J13" s="132"/>
      <c r="K13" s="131"/>
      <c r="L13" s="134"/>
    </row>
    <row r="14" spans="1:13" s="12" customFormat="1" ht="19.899999999999999" customHeight="1" x14ac:dyDescent="0.25">
      <c r="A14" s="139" t="s">
        <v>18</v>
      </c>
      <c r="B14" s="140"/>
      <c r="C14" s="141">
        <f>A13+A15</f>
        <v>132762.96</v>
      </c>
      <c r="D14" s="142"/>
      <c r="E14" s="145" t="s">
        <v>19</v>
      </c>
      <c r="F14" s="140"/>
      <c r="G14" s="14" t="s">
        <v>20</v>
      </c>
      <c r="H14" s="177">
        <f>C14+E13+E15-G13</f>
        <v>61329.8</v>
      </c>
      <c r="I14" s="148">
        <f>H14</f>
        <v>61329.8</v>
      </c>
      <c r="J14" s="149"/>
      <c r="K14" s="152">
        <v>0</v>
      </c>
      <c r="L14" s="153"/>
      <c r="M14" s="11"/>
    </row>
    <row r="15" spans="1:13" ht="15" customHeight="1" thickBot="1" x14ac:dyDescent="0.3">
      <c r="A15" s="156">
        <v>132762.96</v>
      </c>
      <c r="B15" s="157"/>
      <c r="C15" s="143"/>
      <c r="D15" s="144"/>
      <c r="E15" s="158">
        <v>710.7</v>
      </c>
      <c r="F15" s="159"/>
      <c r="G15" s="15">
        <v>0</v>
      </c>
      <c r="H15" s="178"/>
      <c r="I15" s="150"/>
      <c r="J15" s="151"/>
      <c r="K15" s="154"/>
      <c r="L15" s="155"/>
    </row>
    <row r="16" spans="1:13" ht="4.9000000000000004" customHeight="1" thickBot="1" x14ac:dyDescent="0.3">
      <c r="A16" s="16"/>
      <c r="B16" s="16"/>
      <c r="C16" s="16"/>
      <c r="D16" s="16"/>
      <c r="E16" s="17"/>
      <c r="F16" s="17"/>
      <c r="G16" s="17"/>
      <c r="H16" s="18"/>
      <c r="I16" s="19"/>
      <c r="J16" s="19"/>
      <c r="K16" s="19"/>
      <c r="L16" s="5"/>
    </row>
    <row r="17" spans="1:13" ht="15" customHeight="1" thickBot="1" x14ac:dyDescent="0.3">
      <c r="A17" s="160" t="s">
        <v>21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2"/>
    </row>
    <row r="18" spans="1:13" s="21" customFormat="1" ht="12" customHeight="1" x14ac:dyDescent="0.25">
      <c r="A18" s="163" t="s">
        <v>22</v>
      </c>
      <c r="B18" s="165" t="s">
        <v>23</v>
      </c>
      <c r="C18" s="166"/>
      <c r="D18" s="166"/>
      <c r="E18" s="167"/>
      <c r="F18" s="168" t="s">
        <v>24</v>
      </c>
      <c r="G18" s="165" t="s">
        <v>25</v>
      </c>
      <c r="H18" s="166"/>
      <c r="I18" s="167"/>
      <c r="J18" s="173" t="s">
        <v>26</v>
      </c>
      <c r="K18" s="174"/>
      <c r="L18" s="179" t="s">
        <v>27</v>
      </c>
      <c r="M18" s="20"/>
    </row>
    <row r="19" spans="1:13" s="21" customFormat="1" ht="12.75" customHeight="1" thickBot="1" x14ac:dyDescent="0.3">
      <c r="A19" s="164"/>
      <c r="B19" s="22" t="s">
        <v>28</v>
      </c>
      <c r="C19" s="22" t="s">
        <v>29</v>
      </c>
      <c r="D19" s="22" t="s">
        <v>30</v>
      </c>
      <c r="E19" s="22" t="s">
        <v>31</v>
      </c>
      <c r="F19" s="169"/>
      <c r="G19" s="170"/>
      <c r="H19" s="171"/>
      <c r="I19" s="172"/>
      <c r="J19" s="175"/>
      <c r="K19" s="176"/>
      <c r="L19" s="180"/>
      <c r="M19" s="20"/>
    </row>
    <row r="20" spans="1:13" s="21" customFormat="1" ht="12.75" customHeight="1" x14ac:dyDescent="0.25">
      <c r="A20" s="23" t="s">
        <v>32</v>
      </c>
      <c r="B20" s="24" t="s">
        <v>33</v>
      </c>
      <c r="C20" s="25">
        <v>13098593</v>
      </c>
      <c r="D20" s="26">
        <v>46013</v>
      </c>
      <c r="E20" s="27">
        <v>46022</v>
      </c>
      <c r="F20" s="26">
        <v>46024</v>
      </c>
      <c r="G20" s="181" t="s">
        <v>34</v>
      </c>
      <c r="H20" s="181"/>
      <c r="I20" s="181"/>
      <c r="J20" s="182" t="s">
        <v>35</v>
      </c>
      <c r="K20" s="182"/>
      <c r="L20" s="28">
        <v>152.16999999999999</v>
      </c>
      <c r="M20" s="20"/>
    </row>
    <row r="21" spans="1:13" s="21" customFormat="1" ht="12.75" customHeight="1" x14ac:dyDescent="0.25">
      <c r="A21" s="29" t="s">
        <v>36</v>
      </c>
      <c r="B21" s="30" t="s">
        <v>37</v>
      </c>
      <c r="C21" s="31">
        <v>2009275410</v>
      </c>
      <c r="D21" s="32">
        <v>46006</v>
      </c>
      <c r="E21" s="33">
        <v>45992</v>
      </c>
      <c r="F21" s="32">
        <v>46024</v>
      </c>
      <c r="G21" s="183" t="s">
        <v>38</v>
      </c>
      <c r="H21" s="183"/>
      <c r="I21" s="183"/>
      <c r="J21" s="184" t="s">
        <v>35</v>
      </c>
      <c r="K21" s="184"/>
      <c r="L21" s="34">
        <v>199.99</v>
      </c>
      <c r="M21" s="20"/>
    </row>
    <row r="22" spans="1:13" s="21" customFormat="1" ht="12.75" customHeight="1" thickBot="1" x14ac:dyDescent="0.3">
      <c r="A22" s="29" t="s">
        <v>39</v>
      </c>
      <c r="B22" s="35" t="s">
        <v>40</v>
      </c>
      <c r="C22" s="36" t="s">
        <v>41</v>
      </c>
      <c r="D22" s="37">
        <v>46049</v>
      </c>
      <c r="E22" s="38">
        <v>46023</v>
      </c>
      <c r="F22" s="37">
        <v>46030</v>
      </c>
      <c r="G22" s="146" t="s">
        <v>42</v>
      </c>
      <c r="H22" s="146"/>
      <c r="I22" s="146"/>
      <c r="J22" s="147" t="s">
        <v>43</v>
      </c>
      <c r="K22" s="147"/>
      <c r="L22" s="39">
        <v>8247.3700000000008</v>
      </c>
      <c r="M22" s="20"/>
    </row>
    <row r="23" spans="1:13" s="21" customFormat="1" ht="12.75" customHeight="1" thickBot="1" x14ac:dyDescent="0.3">
      <c r="A23" s="29" t="s">
        <v>44</v>
      </c>
      <c r="B23" s="40" t="s">
        <v>45</v>
      </c>
      <c r="C23" s="41" t="s">
        <v>41</v>
      </c>
      <c r="D23" s="42">
        <v>46031</v>
      </c>
      <c r="E23" s="43">
        <v>46023</v>
      </c>
      <c r="F23" s="42">
        <v>46030</v>
      </c>
      <c r="G23" s="185" t="s">
        <v>46</v>
      </c>
      <c r="H23" s="185"/>
      <c r="I23" s="185"/>
      <c r="J23" s="186" t="s">
        <v>43</v>
      </c>
      <c r="K23" s="186"/>
      <c r="L23" s="44">
        <v>2860.13</v>
      </c>
      <c r="M23" s="20"/>
    </row>
    <row r="24" spans="1:13" s="21" customFormat="1" ht="12.75" customHeight="1" thickBot="1" x14ac:dyDescent="0.3">
      <c r="A24" s="29" t="s">
        <v>47</v>
      </c>
      <c r="B24" s="45" t="s">
        <v>45</v>
      </c>
      <c r="C24" s="46" t="s">
        <v>41</v>
      </c>
      <c r="D24" s="47">
        <v>46031</v>
      </c>
      <c r="E24" s="48">
        <v>46023</v>
      </c>
      <c r="F24" s="47">
        <v>46030</v>
      </c>
      <c r="G24" s="187" t="s">
        <v>48</v>
      </c>
      <c r="H24" s="187"/>
      <c r="I24" s="187"/>
      <c r="J24" s="188" t="s">
        <v>43</v>
      </c>
      <c r="K24" s="188"/>
      <c r="L24" s="49">
        <v>2441.63</v>
      </c>
      <c r="M24" s="50">
        <f>SUM(L23:L24)</f>
        <v>5301.76</v>
      </c>
    </row>
    <row r="25" spans="1:13" s="21" customFormat="1" ht="12.75" customHeight="1" x14ac:dyDescent="0.25">
      <c r="A25" s="29" t="s">
        <v>49</v>
      </c>
      <c r="B25" s="51" t="s">
        <v>50</v>
      </c>
      <c r="C25" s="52">
        <v>7221</v>
      </c>
      <c r="D25" s="53">
        <v>46041</v>
      </c>
      <c r="E25" s="54">
        <v>46023</v>
      </c>
      <c r="F25" s="53">
        <v>46030</v>
      </c>
      <c r="G25" s="189" t="s">
        <v>51</v>
      </c>
      <c r="H25" s="189"/>
      <c r="I25" s="189"/>
      <c r="J25" s="190" t="s">
        <v>52</v>
      </c>
      <c r="K25" s="190"/>
      <c r="L25" s="55">
        <v>179.79</v>
      </c>
      <c r="M25" s="20"/>
    </row>
    <row r="26" spans="1:13" s="21" customFormat="1" ht="12.75" customHeight="1" x14ac:dyDescent="0.25">
      <c r="A26" s="29" t="s">
        <v>53</v>
      </c>
      <c r="B26" s="30" t="s">
        <v>54</v>
      </c>
      <c r="C26" s="31" t="s">
        <v>41</v>
      </c>
      <c r="D26" s="32">
        <v>46030</v>
      </c>
      <c r="E26" s="33">
        <v>46023</v>
      </c>
      <c r="F26" s="32">
        <v>46030</v>
      </c>
      <c r="G26" s="183" t="s">
        <v>55</v>
      </c>
      <c r="H26" s="183"/>
      <c r="I26" s="183"/>
      <c r="J26" s="184" t="s">
        <v>43</v>
      </c>
      <c r="K26" s="184"/>
      <c r="L26" s="56">
        <v>1135.18</v>
      </c>
      <c r="M26" s="20"/>
    </row>
    <row r="27" spans="1:13" s="21" customFormat="1" ht="12.75" customHeight="1" x14ac:dyDescent="0.25">
      <c r="A27" s="29" t="s">
        <v>56</v>
      </c>
      <c r="B27" s="30" t="s">
        <v>50</v>
      </c>
      <c r="C27" s="31">
        <v>12520</v>
      </c>
      <c r="D27" s="32">
        <v>46028</v>
      </c>
      <c r="E27" s="33">
        <v>46024</v>
      </c>
      <c r="F27" s="32">
        <v>46030</v>
      </c>
      <c r="G27" s="183" t="s">
        <v>57</v>
      </c>
      <c r="H27" s="183"/>
      <c r="I27" s="183"/>
      <c r="J27" s="184" t="s">
        <v>52</v>
      </c>
      <c r="K27" s="184"/>
      <c r="L27" s="56">
        <v>530</v>
      </c>
      <c r="M27" s="20"/>
    </row>
    <row r="28" spans="1:13" s="21" customFormat="1" ht="12.75" customHeight="1" x14ac:dyDescent="0.25">
      <c r="A28" s="29" t="s">
        <v>58</v>
      </c>
      <c r="B28" s="30" t="s">
        <v>59</v>
      </c>
      <c r="C28" s="31" t="s">
        <v>60</v>
      </c>
      <c r="D28" s="32">
        <v>46036</v>
      </c>
      <c r="E28" s="33">
        <v>45992</v>
      </c>
      <c r="F28" s="32">
        <v>46042</v>
      </c>
      <c r="G28" s="183" t="s">
        <v>61</v>
      </c>
      <c r="H28" s="183"/>
      <c r="I28" s="183"/>
      <c r="J28" s="184" t="s">
        <v>43</v>
      </c>
      <c r="K28" s="184"/>
      <c r="L28" s="56">
        <v>14524.78</v>
      </c>
      <c r="M28" s="20"/>
    </row>
    <row r="29" spans="1:13" s="63" customFormat="1" ht="15" customHeight="1" x14ac:dyDescent="0.25">
      <c r="A29" s="29" t="s">
        <v>62</v>
      </c>
      <c r="B29" s="57" t="s">
        <v>63</v>
      </c>
      <c r="C29" s="58" t="s">
        <v>64</v>
      </c>
      <c r="D29" s="59">
        <v>46035</v>
      </c>
      <c r="E29" s="60">
        <v>45992</v>
      </c>
      <c r="F29" s="59">
        <v>46042</v>
      </c>
      <c r="G29" s="191" t="s">
        <v>65</v>
      </c>
      <c r="H29" s="192"/>
      <c r="I29" s="193"/>
      <c r="J29" s="184" t="s">
        <v>43</v>
      </c>
      <c r="K29" s="184"/>
      <c r="L29" s="61">
        <v>24687.86</v>
      </c>
      <c r="M29" s="62"/>
    </row>
    <row r="30" spans="1:13" s="63" customFormat="1" ht="15" customHeight="1" x14ac:dyDescent="0.25">
      <c r="A30" s="29" t="s">
        <v>66</v>
      </c>
      <c r="B30" s="64" t="s">
        <v>63</v>
      </c>
      <c r="C30" s="65" t="s">
        <v>67</v>
      </c>
      <c r="D30" s="66">
        <v>46035</v>
      </c>
      <c r="E30" s="67">
        <v>45992</v>
      </c>
      <c r="F30" s="68">
        <v>46042</v>
      </c>
      <c r="G30" s="194" t="s">
        <v>68</v>
      </c>
      <c r="H30" s="194" t="s">
        <v>69</v>
      </c>
      <c r="I30" s="195" t="s">
        <v>69</v>
      </c>
      <c r="J30" s="196" t="s">
        <v>70</v>
      </c>
      <c r="K30" s="197"/>
      <c r="L30" s="69">
        <v>438.7</v>
      </c>
      <c r="M30" s="62"/>
    </row>
    <row r="31" spans="1:13" s="63" customFormat="1" ht="15" customHeight="1" x14ac:dyDescent="0.25">
      <c r="A31" s="29" t="s">
        <v>71</v>
      </c>
      <c r="B31" s="70" t="s">
        <v>72</v>
      </c>
      <c r="C31" s="71" t="s">
        <v>73</v>
      </c>
      <c r="D31" s="72">
        <v>46041</v>
      </c>
      <c r="E31" s="73">
        <v>45962</v>
      </c>
      <c r="F31" s="72">
        <v>46044</v>
      </c>
      <c r="G31" s="198" t="s">
        <v>74</v>
      </c>
      <c r="H31" s="194" t="s">
        <v>75</v>
      </c>
      <c r="I31" s="194" t="s">
        <v>75</v>
      </c>
      <c r="J31" s="199" t="s">
        <v>43</v>
      </c>
      <c r="K31" s="199"/>
      <c r="L31" s="74">
        <v>25</v>
      </c>
      <c r="M31" s="62"/>
    </row>
    <row r="32" spans="1:13" s="63" customFormat="1" ht="15" customHeight="1" x14ac:dyDescent="0.25">
      <c r="A32" s="29" t="s">
        <v>76</v>
      </c>
      <c r="B32" s="64" t="s">
        <v>72</v>
      </c>
      <c r="C32" s="75" t="s">
        <v>77</v>
      </c>
      <c r="D32" s="76">
        <v>46041</v>
      </c>
      <c r="E32" s="73">
        <v>45992</v>
      </c>
      <c r="F32" s="72">
        <v>46044</v>
      </c>
      <c r="G32" s="198" t="s">
        <v>74</v>
      </c>
      <c r="H32" s="194" t="s">
        <v>75</v>
      </c>
      <c r="I32" s="194" t="s">
        <v>75</v>
      </c>
      <c r="J32" s="199" t="s">
        <v>70</v>
      </c>
      <c r="K32" s="199"/>
      <c r="L32" s="77">
        <v>25</v>
      </c>
      <c r="M32" s="62"/>
    </row>
    <row r="33" spans="1:13" s="63" customFormat="1" ht="15" customHeight="1" x14ac:dyDescent="0.25">
      <c r="A33" s="29" t="s">
        <v>78</v>
      </c>
      <c r="B33" s="78" t="s">
        <v>79</v>
      </c>
      <c r="C33" s="79">
        <v>386072</v>
      </c>
      <c r="D33" s="76">
        <v>46043</v>
      </c>
      <c r="E33" s="73">
        <v>46054</v>
      </c>
      <c r="F33" s="72">
        <v>46044</v>
      </c>
      <c r="G33" s="200" t="s">
        <v>80</v>
      </c>
      <c r="H33" s="201"/>
      <c r="I33" s="202"/>
      <c r="J33" s="199" t="s">
        <v>43</v>
      </c>
      <c r="K33" s="199"/>
      <c r="L33" s="77">
        <v>612</v>
      </c>
      <c r="M33" s="62"/>
    </row>
    <row r="34" spans="1:13" s="63" customFormat="1" ht="15" customHeight="1" x14ac:dyDescent="0.25">
      <c r="A34" s="29" t="s">
        <v>81</v>
      </c>
      <c r="B34" s="64" t="s">
        <v>82</v>
      </c>
      <c r="C34" s="80">
        <v>6970287</v>
      </c>
      <c r="D34" s="76">
        <v>46045</v>
      </c>
      <c r="E34" s="73">
        <v>46054</v>
      </c>
      <c r="F34" s="76">
        <v>46044</v>
      </c>
      <c r="G34" s="200" t="s">
        <v>83</v>
      </c>
      <c r="H34" s="201"/>
      <c r="I34" s="202"/>
      <c r="J34" s="199" t="s">
        <v>43</v>
      </c>
      <c r="K34" s="199"/>
      <c r="L34" s="81">
        <v>6501</v>
      </c>
      <c r="M34" s="62"/>
    </row>
    <row r="35" spans="1:13" s="63" customFormat="1" ht="15" customHeight="1" x14ac:dyDescent="0.25">
      <c r="A35" s="29" t="s">
        <v>84</v>
      </c>
      <c r="B35" s="70" t="s">
        <v>85</v>
      </c>
      <c r="C35" s="82">
        <v>6970100</v>
      </c>
      <c r="D35" s="72">
        <v>46045</v>
      </c>
      <c r="E35" s="73">
        <v>46054</v>
      </c>
      <c r="F35" s="72">
        <v>46044</v>
      </c>
      <c r="G35" s="198" t="s">
        <v>86</v>
      </c>
      <c r="H35" s="194"/>
      <c r="I35" s="194"/>
      <c r="J35" s="199" t="s">
        <v>43</v>
      </c>
      <c r="K35" s="199"/>
      <c r="L35" s="74">
        <v>4070.7</v>
      </c>
      <c r="M35" s="62"/>
    </row>
    <row r="36" spans="1:13" s="63" customFormat="1" ht="15" customHeight="1" x14ac:dyDescent="0.25">
      <c r="A36" s="29" t="s">
        <v>87</v>
      </c>
      <c r="B36" s="70" t="s">
        <v>88</v>
      </c>
      <c r="C36" s="65" t="s">
        <v>41</v>
      </c>
      <c r="D36" s="72">
        <v>46054</v>
      </c>
      <c r="E36" s="73">
        <v>46054</v>
      </c>
      <c r="F36" s="72">
        <v>46044</v>
      </c>
      <c r="G36" s="198" t="s">
        <v>89</v>
      </c>
      <c r="H36" s="194"/>
      <c r="I36" s="195"/>
      <c r="J36" s="196" t="s">
        <v>43</v>
      </c>
      <c r="K36" s="197"/>
      <c r="L36" s="77">
        <v>1677.29</v>
      </c>
      <c r="M36" s="62"/>
    </row>
    <row r="37" spans="1:13" s="63" customFormat="1" ht="15" customHeight="1" x14ac:dyDescent="0.25">
      <c r="A37" s="29" t="s">
        <v>90</v>
      </c>
      <c r="B37" s="78" t="s">
        <v>54</v>
      </c>
      <c r="C37" s="83" t="s">
        <v>41</v>
      </c>
      <c r="D37" s="76">
        <v>46044</v>
      </c>
      <c r="E37" s="67">
        <v>46023</v>
      </c>
      <c r="F37" s="72">
        <v>46044</v>
      </c>
      <c r="G37" s="200" t="s">
        <v>91</v>
      </c>
      <c r="H37" s="201"/>
      <c r="I37" s="202"/>
      <c r="J37" s="196" t="s">
        <v>43</v>
      </c>
      <c r="K37" s="197"/>
      <c r="L37" s="77">
        <v>1045.27</v>
      </c>
      <c r="M37" s="62"/>
    </row>
    <row r="38" spans="1:13" s="63" customFormat="1" ht="15" customHeight="1" x14ac:dyDescent="0.25">
      <c r="A38" s="29" t="s">
        <v>92</v>
      </c>
      <c r="B38" s="70" t="s">
        <v>93</v>
      </c>
      <c r="C38" s="65">
        <v>12557</v>
      </c>
      <c r="D38" s="72">
        <v>46044</v>
      </c>
      <c r="E38" s="73">
        <v>46023</v>
      </c>
      <c r="F38" s="72">
        <v>46049</v>
      </c>
      <c r="G38" s="198" t="s">
        <v>57</v>
      </c>
      <c r="H38" s="194"/>
      <c r="I38" s="195"/>
      <c r="J38" s="196" t="s">
        <v>52</v>
      </c>
      <c r="K38" s="197"/>
      <c r="L38" s="69">
        <v>530</v>
      </c>
      <c r="M38" s="62"/>
    </row>
    <row r="39" spans="1:13" s="63" customFormat="1" ht="15" customHeight="1" x14ac:dyDescent="0.25">
      <c r="A39" s="29" t="s">
        <v>94</v>
      </c>
      <c r="B39" s="70" t="s">
        <v>95</v>
      </c>
      <c r="C39" s="82" t="s">
        <v>41</v>
      </c>
      <c r="D39" s="72">
        <v>46049</v>
      </c>
      <c r="E39" s="73">
        <v>46024</v>
      </c>
      <c r="F39" s="72">
        <v>46049</v>
      </c>
      <c r="G39" s="198" t="s">
        <v>46</v>
      </c>
      <c r="H39" s="194" t="s">
        <v>75</v>
      </c>
      <c r="I39" s="194" t="s">
        <v>75</v>
      </c>
      <c r="J39" s="199" t="s">
        <v>70</v>
      </c>
      <c r="K39" s="199"/>
      <c r="L39" s="74">
        <v>600</v>
      </c>
      <c r="M39" s="62"/>
    </row>
    <row r="40" spans="1:13" s="63" customFormat="1" ht="15" customHeight="1" thickBot="1" x14ac:dyDescent="0.3">
      <c r="A40" s="84" t="s">
        <v>96</v>
      </c>
      <c r="B40" s="85" t="s">
        <v>37</v>
      </c>
      <c r="C40" s="86" t="s">
        <v>97</v>
      </c>
      <c r="D40" s="87">
        <v>46032</v>
      </c>
      <c r="E40" s="88">
        <v>46023</v>
      </c>
      <c r="F40" s="87">
        <v>46052</v>
      </c>
      <c r="G40" s="203" t="s">
        <v>98</v>
      </c>
      <c r="H40" s="204"/>
      <c r="I40" s="205"/>
      <c r="J40" s="206" t="s">
        <v>70</v>
      </c>
      <c r="K40" s="207"/>
      <c r="L40" s="89">
        <v>1680</v>
      </c>
      <c r="M40" s="62"/>
    </row>
    <row r="41" spans="1:13" s="63" customFormat="1" ht="19.5" customHeight="1" thickBot="1" x14ac:dyDescent="0.3">
      <c r="A41" s="90"/>
      <c r="B41" s="90"/>
      <c r="C41" s="90"/>
      <c r="D41" s="90"/>
      <c r="E41" s="90"/>
      <c r="F41" s="90"/>
      <c r="G41" s="90"/>
      <c r="H41" s="90"/>
      <c r="I41" s="90"/>
      <c r="J41" s="210" t="s">
        <v>99</v>
      </c>
      <c r="K41" s="211"/>
      <c r="L41" s="91">
        <f>SUM(L20:L40)</f>
        <v>72163.86</v>
      </c>
      <c r="M41" s="62"/>
    </row>
    <row r="42" spans="1:13" s="95" customFormat="1" ht="4.9000000000000004" customHeight="1" x14ac:dyDescent="0.25">
      <c r="A42" s="92"/>
      <c r="B42" s="92"/>
      <c r="C42" s="92"/>
      <c r="D42" s="92"/>
      <c r="E42" s="93"/>
      <c r="F42" s="93"/>
      <c r="G42" s="93"/>
      <c r="H42" s="93"/>
      <c r="I42" s="93"/>
      <c r="J42" s="93"/>
      <c r="K42" s="93"/>
      <c r="L42" s="93"/>
      <c r="M42" s="94"/>
    </row>
    <row r="43" spans="1:13" s="95" customFormat="1" ht="15" customHeight="1" x14ac:dyDescent="0.25">
      <c r="A43" s="212" t="s">
        <v>100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4"/>
      <c r="M43" s="94"/>
    </row>
    <row r="44" spans="1:13" ht="11.25" customHeight="1" x14ac:dyDescent="0.25">
      <c r="A44" s="215" t="s">
        <v>101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7"/>
    </row>
    <row r="45" spans="1:13" ht="11.25" customHeight="1" x14ac:dyDescent="0.25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</row>
    <row r="46" spans="1:13" ht="11.25" customHeight="1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</row>
    <row r="47" spans="1:13" ht="11.25" customHeigh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1:13" ht="11.2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</row>
    <row r="49" spans="1:13" ht="14.25" customHeight="1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</row>
    <row r="50" spans="1:13" ht="14.25" customHeight="1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3" ht="14.25" customHeight="1" x14ac:dyDescent="0.25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</row>
    <row r="52" spans="1:13" ht="14.25" customHeight="1" x14ac:dyDescent="0.25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</row>
    <row r="53" spans="1:13" ht="11.25" customHeight="1" x14ac:dyDescent="0.25">
      <c r="A53" s="218" t="s">
        <v>102</v>
      </c>
      <c r="B53" s="218"/>
      <c r="C53" s="97"/>
      <c r="D53" s="98"/>
      <c r="E53" s="218" t="s">
        <v>103</v>
      </c>
      <c r="F53" s="218"/>
      <c r="G53" s="97"/>
      <c r="H53" s="99" t="s">
        <v>103</v>
      </c>
      <c r="I53" s="97"/>
      <c r="J53" s="97"/>
      <c r="K53" s="218" t="s">
        <v>103</v>
      </c>
      <c r="L53" s="218"/>
    </row>
    <row r="54" spans="1:13" ht="21" customHeight="1" x14ac:dyDescent="0.25">
      <c r="A54" s="208" t="s">
        <v>104</v>
      </c>
      <c r="B54" s="208"/>
      <c r="C54" s="96"/>
      <c r="D54" s="96"/>
      <c r="E54" s="208" t="s">
        <v>105</v>
      </c>
      <c r="F54" s="208"/>
      <c r="G54" s="96"/>
      <c r="H54" s="100" t="s">
        <v>106</v>
      </c>
      <c r="I54" s="96"/>
      <c r="J54" s="96"/>
      <c r="K54" s="208" t="s">
        <v>107</v>
      </c>
      <c r="L54" s="208"/>
    </row>
    <row r="55" spans="1:13" ht="21" customHeight="1" x14ac:dyDescent="0.25">
      <c r="A55" s="100"/>
      <c r="B55" s="100"/>
      <c r="C55" s="96"/>
      <c r="D55" s="96"/>
      <c r="E55" s="100"/>
      <c r="F55" s="100"/>
      <c r="G55" s="96"/>
      <c r="H55" s="100"/>
      <c r="I55" s="96"/>
      <c r="J55" s="96"/>
      <c r="K55" s="100"/>
      <c r="L55" s="100"/>
    </row>
    <row r="56" spans="1:13" s="102" customFormat="1" ht="21.75" customHeight="1" x14ac:dyDescent="0.25">
      <c r="A56" s="209">
        <v>46063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101"/>
    </row>
  </sheetData>
  <sheetProtection algorithmName="SHA-512" hashValue="i3i6qs1AK9GVoIwPMVxqZhGVR5CrDTxeAwbrXyOuAj8qdgxuNKETvTYrRCx9oA1L9ugzgD9/4TjQthehV7yv7Q==" saltValue="Wx8u5g9gJCR7eaJjI7vmqA==" spinCount="100000" sheet="1" objects="1" scenarios="1" sort="0" autoFilter="0"/>
  <mergeCells count="88">
    <mergeCell ref="A54:B54"/>
    <mergeCell ref="E54:F54"/>
    <mergeCell ref="K54:L54"/>
    <mergeCell ref="A56:L56"/>
    <mergeCell ref="J41:K41"/>
    <mergeCell ref="A43:L43"/>
    <mergeCell ref="A44:L44"/>
    <mergeCell ref="A45:L45"/>
    <mergeCell ref="A53:B53"/>
    <mergeCell ref="E53:F53"/>
    <mergeCell ref="K53:L53"/>
    <mergeCell ref="G38:I38"/>
    <mergeCell ref="J38:K38"/>
    <mergeCell ref="G39:I39"/>
    <mergeCell ref="J39:K39"/>
    <mergeCell ref="G40:I40"/>
    <mergeCell ref="J40:K40"/>
    <mergeCell ref="G35:I35"/>
    <mergeCell ref="J35:K35"/>
    <mergeCell ref="G36:I36"/>
    <mergeCell ref="J36:K36"/>
    <mergeCell ref="G37:I37"/>
    <mergeCell ref="J37:K37"/>
    <mergeCell ref="G32:I32"/>
    <mergeCell ref="J32:K32"/>
    <mergeCell ref="G33:I33"/>
    <mergeCell ref="J33:K33"/>
    <mergeCell ref="G34:I34"/>
    <mergeCell ref="J34:K34"/>
    <mergeCell ref="G29:I29"/>
    <mergeCell ref="J29:K29"/>
    <mergeCell ref="G30:I30"/>
    <mergeCell ref="J30:K30"/>
    <mergeCell ref="G31:I31"/>
    <mergeCell ref="J31:K31"/>
    <mergeCell ref="G26:I26"/>
    <mergeCell ref="J26:K26"/>
    <mergeCell ref="G27:I27"/>
    <mergeCell ref="J27:K27"/>
    <mergeCell ref="G28:I28"/>
    <mergeCell ref="J28:K28"/>
    <mergeCell ref="G23:I23"/>
    <mergeCell ref="J23:K23"/>
    <mergeCell ref="G24:I24"/>
    <mergeCell ref="J24:K24"/>
    <mergeCell ref="G25:I25"/>
    <mergeCell ref="J25:K25"/>
    <mergeCell ref="L18:L19"/>
    <mergeCell ref="G20:I20"/>
    <mergeCell ref="J20:K20"/>
    <mergeCell ref="G21:I21"/>
    <mergeCell ref="J21:K21"/>
    <mergeCell ref="A14:B14"/>
    <mergeCell ref="C14:D15"/>
    <mergeCell ref="E14:F14"/>
    <mergeCell ref="G22:I22"/>
    <mergeCell ref="J22:K22"/>
    <mergeCell ref="I14:J15"/>
    <mergeCell ref="K14:L15"/>
    <mergeCell ref="A15:B15"/>
    <mergeCell ref="E15:F15"/>
    <mergeCell ref="A17:L17"/>
    <mergeCell ref="A18:A19"/>
    <mergeCell ref="B18:E18"/>
    <mergeCell ref="F18:F19"/>
    <mergeCell ref="G18:I19"/>
    <mergeCell ref="J18:K19"/>
    <mergeCell ref="H14:H15"/>
    <mergeCell ref="A9:G9"/>
    <mergeCell ref="H9:I9"/>
    <mergeCell ref="J9:L9"/>
    <mergeCell ref="A11:L11"/>
    <mergeCell ref="A12:B12"/>
    <mergeCell ref="C12:D13"/>
    <mergeCell ref="E12:F12"/>
    <mergeCell ref="H12:H13"/>
    <mergeCell ref="I12:J13"/>
    <mergeCell ref="K12:L13"/>
    <mergeCell ref="A13:B13"/>
    <mergeCell ref="E13:F13"/>
    <mergeCell ref="A8:G8"/>
    <mergeCell ref="H8:I8"/>
    <mergeCell ref="J8:L8"/>
    <mergeCell ref="B2:L2"/>
    <mergeCell ref="B3:L3"/>
    <mergeCell ref="B5:L5"/>
    <mergeCell ref="B6:L6"/>
    <mergeCell ref="A7:L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SAUDE 01-2026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2026-04-14T20:01:58Z</dcterms:modified>
</cp:coreProperties>
</file>